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S30" i="1"/>
  <c r="S29" i="1"/>
  <c r="S28" i="1"/>
  <c r="S27" i="1"/>
  <c r="S26" i="1"/>
  <c r="S25" i="1"/>
  <c r="S24" i="1"/>
  <c r="S23" i="1"/>
  <c r="S22" i="1"/>
  <c r="S21" i="1"/>
  <c r="S20" i="1"/>
  <c r="S18" i="1"/>
  <c r="S17" i="1"/>
  <c r="S16" i="1"/>
  <c r="S15" i="1"/>
  <c r="S11" i="1"/>
  <c r="S10" i="1"/>
  <c r="S9" i="1"/>
  <c r="R31" i="1"/>
  <c r="R30" i="1"/>
  <c r="R28" i="1"/>
  <c r="R26" i="1"/>
  <c r="R25" i="1"/>
  <c r="R24" i="1"/>
  <c r="R23" i="1"/>
  <c r="R22" i="1"/>
  <c r="R21" i="1"/>
  <c r="R20" i="1"/>
  <c r="R18" i="1"/>
  <c r="R17" i="1"/>
  <c r="R16" i="1"/>
  <c r="R15" i="1"/>
  <c r="R11" i="1"/>
  <c r="R10" i="1"/>
  <c r="R9" i="1"/>
  <c r="Q31" i="1"/>
  <c r="Q18" i="1"/>
  <c r="P31" i="1" l="1"/>
  <c r="P18" i="1"/>
  <c r="O31" i="1" l="1"/>
  <c r="O18" i="1"/>
  <c r="N31" i="1" l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0" i="1"/>
  <c r="N9" i="1"/>
  <c r="M31" i="1"/>
  <c r="M18" i="1"/>
  <c r="L18" i="1" l="1"/>
  <c r="L31" i="1"/>
  <c r="K31" i="1" l="1"/>
  <c r="K18" i="1"/>
  <c r="J31" i="1" l="1"/>
  <c r="J30" i="1"/>
  <c r="J27" i="1"/>
  <c r="J26" i="1"/>
  <c r="J25" i="1"/>
  <c r="J24" i="1"/>
  <c r="J23" i="1"/>
  <c r="J22" i="1"/>
  <c r="J21" i="1"/>
  <c r="J20" i="1"/>
  <c r="J18" i="1"/>
  <c r="J17" i="1"/>
  <c r="J15" i="1"/>
  <c r="J11" i="1"/>
  <c r="J10" i="1"/>
  <c r="J9" i="1"/>
  <c r="I31" i="1"/>
  <c r="I18" i="1"/>
  <c r="H31" i="1" l="1"/>
  <c r="H18" i="1"/>
  <c r="G31" i="1" l="1"/>
  <c r="G18" i="1"/>
  <c r="F30" i="1" l="1"/>
  <c r="F29" i="1"/>
  <c r="F27" i="1"/>
  <c r="F26" i="1"/>
  <c r="F31" i="1" s="1"/>
  <c r="F25" i="1"/>
  <c r="F24" i="1"/>
  <c r="F23" i="1"/>
  <c r="F22" i="1"/>
  <c r="F21" i="1"/>
  <c r="F20" i="1"/>
  <c r="F18" i="1"/>
  <c r="F17" i="1"/>
  <c r="F16" i="1"/>
  <c r="F15" i="1"/>
  <c r="F10" i="1"/>
  <c r="E31" i="1"/>
  <c r="E18" i="1" l="1"/>
  <c r="C31" i="1" l="1"/>
  <c r="C18" i="1"/>
  <c r="D31" i="1" l="1"/>
  <c r="D18" i="1"/>
</calcChain>
</file>

<file path=xl/sharedStrings.xml><?xml version="1.0" encoding="utf-8"?>
<sst xmlns="http://schemas.openxmlformats.org/spreadsheetml/2006/main" count="55" uniqueCount="48">
  <si>
    <t>ลำดับที่</t>
  </si>
  <si>
    <t>รายการ</t>
  </si>
  <si>
    <t>เดือน</t>
  </si>
  <si>
    <t>ต.ค. ๖๐</t>
  </si>
  <si>
    <t>พ.ย. ๖๐</t>
  </si>
  <si>
    <t>ธ.ค. ๖๐</t>
  </si>
  <si>
    <t>รวม</t>
  </si>
  <si>
    <t>ไตรมาสที่ ๑</t>
  </si>
  <si>
    <t>ม.ค. ๖๑</t>
  </si>
  <si>
    <t>ก.พ. ๖๑</t>
  </si>
  <si>
    <t>มี.ค. ๖๑</t>
  </si>
  <si>
    <t>ไตรมาสที่ ๒</t>
  </si>
  <si>
    <t>เม.ย. ๖๑</t>
  </si>
  <si>
    <t>พ.ค. ๖๑</t>
  </si>
  <si>
    <t>มิ.ย. ๖๑</t>
  </si>
  <si>
    <t>ไตรมาสที่ ๓</t>
  </si>
  <si>
    <t>ก.ค. ๖๑</t>
  </si>
  <si>
    <t>ส.ค. ๖๑</t>
  </si>
  <si>
    <t>ก.ย. ๖๑</t>
  </si>
  <si>
    <t>ไตรมาสที่ ๔</t>
  </si>
  <si>
    <t>ทั้งสิ้น</t>
  </si>
  <si>
    <t>ตารางรายรับ - รายจ่าย</t>
  </si>
  <si>
    <t>องค์การบริหารส่วนตำบลลุโบะบายะ</t>
  </si>
  <si>
    <t>ประจำปีงบประมาณ  พ.ศ.  ๒๕๖๑</t>
  </si>
  <si>
    <t>รายรับ</t>
  </si>
  <si>
    <t xml:space="preserve">     ภาษีอากร</t>
  </si>
  <si>
    <t xml:space="preserve">     ค่าธรรมเนียมค่าปรับและใบอนุญาต</t>
  </si>
  <si>
    <t xml:space="preserve">     รายได้จากทรัพย์สิน</t>
  </si>
  <si>
    <t xml:space="preserve">     รายได้จากสาธารณูปโภคและการพาณิชย์</t>
  </si>
  <si>
    <t xml:space="preserve">     รายได้เบ็ดเตล็ด</t>
  </si>
  <si>
    <t xml:space="preserve">     รายจากทุน</t>
  </si>
  <si>
    <t xml:space="preserve">     ภาษีจัดสรร</t>
  </si>
  <si>
    <t xml:space="preserve">     เงินอุดหนุนทั่วไป</t>
  </si>
  <si>
    <t xml:space="preserve">     เงินอุดหนุนระบุวัตถุประสงค์/เฉพาะกิจ</t>
  </si>
  <si>
    <t>รวมรายรับ</t>
  </si>
  <si>
    <t>รายจ่าย</t>
  </si>
  <si>
    <t xml:space="preserve">     งบกลาง</t>
  </si>
  <si>
    <t xml:space="preserve">     เงินเดือน (ฝ่ายการเมือง)</t>
  </si>
  <si>
    <t xml:space="preserve">     เงินเดือน ( ฝ่ายประจำ)</t>
  </si>
  <si>
    <t xml:space="preserve">     ค่าตอบแทน</t>
  </si>
  <si>
    <t xml:space="preserve">     ค่าใช้จ่ายสอย</t>
  </si>
  <si>
    <t xml:space="preserve">     ค่าวัสดุ</t>
  </si>
  <si>
    <t xml:space="preserve">     ค่าสาธารณูปโภค</t>
  </si>
  <si>
    <t xml:space="preserve">     ค่าครุภัณฑ์</t>
  </si>
  <si>
    <t xml:space="preserve">     ค่าที่ดินและสิ่งก่อสร้าง</t>
  </si>
  <si>
    <t xml:space="preserve">     รายจ่ายอื่น</t>
  </si>
  <si>
    <t xml:space="preserve">    เงินอุดหนุน</t>
  </si>
  <si>
    <t>รวมรายจ่าย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</si>
</sst>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0"/>
      <name val="Angsana New"/>
      <family val="1"/>
    </font>
    <font>
      <sz val="10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49" fontId="5" fillId="0" borderId="1" xfId="0" applyNumberFormat="1" applyFont="1" applyBorder="1"/>
    <xf numFmtId="49" fontId="5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/>
    <xf numFmtId="59" fontId="6" fillId="0" borderId="1" xfId="0" applyNumberFormat="1" applyFont="1" applyBorder="1" applyAlignment="1">
      <alignment horizontal="center"/>
    </xf>
    <xf numFmtId="187" fontId="6" fillId="0" borderId="1" xfId="1" applyNumberFormat="1" applyFont="1" applyBorder="1"/>
    <xf numFmtId="43" fontId="6" fillId="0" borderId="1" xfId="1" applyFont="1" applyBorder="1"/>
    <xf numFmtId="43" fontId="6" fillId="0" borderId="1" xfId="0" applyNumberFormat="1" applyFont="1" applyBorder="1"/>
    <xf numFmtId="3" fontId="6" fillId="0" borderId="1" xfId="0" applyNumberFormat="1" applyFont="1" applyBorder="1"/>
    <xf numFmtId="187" fontId="6" fillId="0" borderId="1" xfId="0" applyNumberFormat="1" applyFont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horizontal="center"/>
    </xf>
    <xf numFmtId="187" fontId="5" fillId="0" borderId="1" xfId="0" applyNumberFormat="1" applyFont="1" applyBorder="1"/>
    <xf numFmtId="43" fontId="5" fillId="0" borderId="1" xfId="1" applyFont="1" applyBorder="1"/>
    <xf numFmtId="3" fontId="5" fillId="0" borderId="1" xfId="0" applyNumberFormat="1" applyFont="1" applyBorder="1"/>
    <xf numFmtId="4" fontId="5" fillId="0" borderId="1" xfId="0" applyNumberFormat="1" applyFont="1" applyBorder="1"/>
    <xf numFmtId="43" fontId="5" fillId="0" borderId="1" xfId="0" applyNumberFormat="1" applyFont="1" applyBorder="1"/>
    <xf numFmtId="0" fontId="5" fillId="0" borderId="1" xfId="0" applyFont="1" applyFill="1" applyBorder="1"/>
    <xf numFmtId="43" fontId="6" fillId="0" borderId="1" xfId="1" applyNumberFormat="1" applyFont="1" applyBorder="1"/>
    <xf numFmtId="187" fontId="5" fillId="0" borderId="1" xfId="1" applyNumberFormat="1" applyFont="1" applyBorder="1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tabSelected="1" zoomScale="82" zoomScaleNormal="82" workbookViewId="0">
      <selection activeCell="Y10" sqref="Y10"/>
    </sheetView>
  </sheetViews>
  <sheetFormatPr defaultRowHeight="21" x14ac:dyDescent="0.35"/>
  <cols>
    <col min="1" max="1" width="1.75" style="1" customWidth="1"/>
    <col min="2" max="2" width="17.375" style="1" customWidth="1"/>
    <col min="3" max="3" width="6.5" style="1" customWidth="1"/>
    <col min="4" max="4" width="9.25" style="1" customWidth="1"/>
    <col min="5" max="5" width="8.75" style="1" customWidth="1"/>
    <col min="6" max="6" width="9" style="1" customWidth="1"/>
    <col min="7" max="7" width="8.625" style="1" customWidth="1"/>
    <col min="8" max="8" width="7.625" style="1" customWidth="1"/>
    <col min="9" max="9" width="8.375" style="1" customWidth="1"/>
    <col min="10" max="10" width="8.875" style="1" customWidth="1"/>
    <col min="11" max="11" width="7.5" style="1" customWidth="1"/>
    <col min="12" max="12" width="8.625" style="1" customWidth="1"/>
    <col min="13" max="15" width="8.125" style="1" customWidth="1"/>
    <col min="16" max="16" width="7.625" style="1" customWidth="1"/>
    <col min="17" max="17" width="7.75" style="1" customWidth="1"/>
    <col min="18" max="18" width="8.5" style="1" customWidth="1"/>
    <col min="19" max="19" width="8.375" style="1" customWidth="1"/>
    <col min="20" max="16384" width="9" style="1"/>
  </cols>
  <sheetData>
    <row r="2" spans="1:19" x14ac:dyDescent="0.3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35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35">
      <c r="A4" s="2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35">
      <c r="A6" s="4" t="s">
        <v>0</v>
      </c>
      <c r="B6" s="4" t="s">
        <v>1</v>
      </c>
      <c r="C6" s="5" t="s">
        <v>2</v>
      </c>
      <c r="D6" s="6"/>
      <c r="E6" s="7"/>
      <c r="F6" s="8" t="s">
        <v>6</v>
      </c>
      <c r="G6" s="5" t="s">
        <v>2</v>
      </c>
      <c r="H6" s="6"/>
      <c r="I6" s="7"/>
      <c r="J6" s="8" t="s">
        <v>6</v>
      </c>
      <c r="K6" s="5" t="s">
        <v>2</v>
      </c>
      <c r="L6" s="6"/>
      <c r="M6" s="7"/>
      <c r="N6" s="8" t="s">
        <v>6</v>
      </c>
      <c r="O6" s="5" t="s">
        <v>2</v>
      </c>
      <c r="P6" s="6"/>
      <c r="Q6" s="7"/>
      <c r="R6" s="8" t="s">
        <v>6</v>
      </c>
      <c r="S6" s="8" t="s">
        <v>6</v>
      </c>
    </row>
    <row r="7" spans="1:19" x14ac:dyDescent="0.35">
      <c r="A7" s="9"/>
      <c r="B7" s="9"/>
      <c r="C7" s="10" t="s">
        <v>3</v>
      </c>
      <c r="D7" s="10" t="s">
        <v>4</v>
      </c>
      <c r="E7" s="10" t="s">
        <v>5</v>
      </c>
      <c r="F7" s="11" t="s">
        <v>7</v>
      </c>
      <c r="G7" s="10" t="s">
        <v>8</v>
      </c>
      <c r="H7" s="10" t="s">
        <v>9</v>
      </c>
      <c r="I7" s="10" t="s">
        <v>10</v>
      </c>
      <c r="J7" s="11" t="s">
        <v>11</v>
      </c>
      <c r="K7" s="10" t="s">
        <v>12</v>
      </c>
      <c r="L7" s="10" t="s">
        <v>13</v>
      </c>
      <c r="M7" s="10" t="s">
        <v>14</v>
      </c>
      <c r="N7" s="11" t="s">
        <v>15</v>
      </c>
      <c r="O7" s="10" t="s">
        <v>16</v>
      </c>
      <c r="P7" s="10" t="s">
        <v>17</v>
      </c>
      <c r="Q7" s="10" t="s">
        <v>18</v>
      </c>
      <c r="R7" s="11" t="s">
        <v>19</v>
      </c>
      <c r="S7" s="11" t="s">
        <v>20</v>
      </c>
    </row>
    <row r="8" spans="1:19" x14ac:dyDescent="0.35">
      <c r="A8" s="12"/>
      <c r="B8" s="13" t="s">
        <v>24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4"/>
      <c r="S8" s="14"/>
    </row>
    <row r="9" spans="1:19" x14ac:dyDescent="0.35">
      <c r="A9" s="16">
        <v>1</v>
      </c>
      <c r="B9" s="14" t="s">
        <v>25</v>
      </c>
      <c r="C9" s="17"/>
      <c r="D9" s="14"/>
      <c r="E9" s="14"/>
      <c r="F9" s="14"/>
      <c r="G9" s="14">
        <v>433.43</v>
      </c>
      <c r="H9" s="15">
        <v>15369.41</v>
      </c>
      <c r="I9" s="14">
        <v>15704.37</v>
      </c>
      <c r="J9" s="14">
        <f>SUM(G9:I9)</f>
        <v>31507.21</v>
      </c>
      <c r="K9" s="18">
        <v>13634</v>
      </c>
      <c r="L9" s="18">
        <v>2370.59</v>
      </c>
      <c r="M9" s="18">
        <v>14.24</v>
      </c>
      <c r="N9" s="19">
        <f>SUM(K9:M9)</f>
        <v>16018.83</v>
      </c>
      <c r="O9" s="18">
        <v>0</v>
      </c>
      <c r="P9" s="14"/>
      <c r="Q9" s="15">
        <v>144.18</v>
      </c>
      <c r="R9" s="19">
        <f>SUM(O9:Q9)</f>
        <v>144.18</v>
      </c>
      <c r="S9" s="19">
        <f>J9+N9+R9</f>
        <v>47670.22</v>
      </c>
    </row>
    <row r="10" spans="1:19" x14ac:dyDescent="0.35">
      <c r="A10" s="16">
        <v>2</v>
      </c>
      <c r="B10" s="14" t="s">
        <v>26</v>
      </c>
      <c r="C10" s="17">
        <v>16308</v>
      </c>
      <c r="D10" s="17">
        <v>17340</v>
      </c>
      <c r="E10" s="20">
        <v>12520</v>
      </c>
      <c r="F10" s="21">
        <f>SUM(C10:E10)</f>
        <v>46168</v>
      </c>
      <c r="G10" s="20">
        <v>22110</v>
      </c>
      <c r="H10" s="20">
        <v>16810</v>
      </c>
      <c r="I10" s="17">
        <v>17530</v>
      </c>
      <c r="J10" s="20">
        <f>SUM(G10:I10)</f>
        <v>56450</v>
      </c>
      <c r="K10" s="18">
        <v>10965</v>
      </c>
      <c r="L10" s="18">
        <v>20990</v>
      </c>
      <c r="M10" s="18">
        <v>12860</v>
      </c>
      <c r="N10" s="19">
        <f>SUM(K10:M10)</f>
        <v>44815</v>
      </c>
      <c r="O10" s="18">
        <v>14120</v>
      </c>
      <c r="P10" s="15">
        <v>15810</v>
      </c>
      <c r="Q10" s="15">
        <v>10770</v>
      </c>
      <c r="R10" s="19">
        <f>SUM(O10:Q10)</f>
        <v>40700</v>
      </c>
      <c r="S10" s="19">
        <f>F10+J10+N10+R10</f>
        <v>188133</v>
      </c>
    </row>
    <row r="11" spans="1:19" x14ac:dyDescent="0.35">
      <c r="A11" s="16">
        <v>3</v>
      </c>
      <c r="B11" s="14" t="s">
        <v>27</v>
      </c>
      <c r="C11" s="17"/>
      <c r="D11" s="14"/>
      <c r="E11" s="14"/>
      <c r="F11" s="14"/>
      <c r="G11" s="14"/>
      <c r="H11" s="14"/>
      <c r="I11" s="18">
        <v>30299.360000000001</v>
      </c>
      <c r="J11" s="19">
        <f>SUM(I11)</f>
        <v>30299.360000000001</v>
      </c>
      <c r="K11" s="14"/>
      <c r="L11" s="18"/>
      <c r="M11" s="18"/>
      <c r="N11" s="14"/>
      <c r="O11" s="18">
        <v>32.9</v>
      </c>
      <c r="P11" s="15"/>
      <c r="Q11" s="15">
        <v>29189.05</v>
      </c>
      <c r="R11" s="19">
        <f>SUM(O11:Q11)</f>
        <v>29221.95</v>
      </c>
      <c r="S11" s="19">
        <f>J11+R11</f>
        <v>59521.31</v>
      </c>
    </row>
    <row r="12" spans="1:19" x14ac:dyDescent="0.35">
      <c r="A12" s="16">
        <v>4</v>
      </c>
      <c r="B12" s="14" t="s">
        <v>28</v>
      </c>
      <c r="C12" s="17"/>
      <c r="D12" s="14"/>
      <c r="E12" s="14"/>
      <c r="F12" s="14"/>
      <c r="G12" s="14"/>
      <c r="H12" s="14"/>
      <c r="I12" s="14"/>
      <c r="J12" s="14"/>
      <c r="K12" s="14"/>
      <c r="L12" s="18"/>
      <c r="M12" s="18"/>
      <c r="N12" s="14"/>
      <c r="O12" s="18"/>
      <c r="P12" s="15"/>
      <c r="Q12" s="15"/>
      <c r="R12" s="14"/>
      <c r="S12" s="14"/>
    </row>
    <row r="13" spans="1:19" x14ac:dyDescent="0.35">
      <c r="A13" s="16">
        <v>5</v>
      </c>
      <c r="B13" s="14" t="s">
        <v>29</v>
      </c>
      <c r="C13" s="17"/>
      <c r="D13" s="14"/>
      <c r="E13" s="14"/>
      <c r="F13" s="14"/>
      <c r="G13" s="14"/>
      <c r="H13" s="14"/>
      <c r="I13" s="14"/>
      <c r="J13" s="14"/>
      <c r="K13" s="14"/>
      <c r="L13" s="18"/>
      <c r="M13" s="18"/>
      <c r="N13" s="14"/>
      <c r="O13" s="18"/>
      <c r="P13" s="15"/>
      <c r="Q13" s="15"/>
      <c r="R13" s="14"/>
      <c r="S13" s="14"/>
    </row>
    <row r="14" spans="1:19" x14ac:dyDescent="0.35">
      <c r="A14" s="16">
        <v>6</v>
      </c>
      <c r="B14" s="14" t="s">
        <v>30</v>
      </c>
      <c r="C14" s="17"/>
      <c r="D14" s="14"/>
      <c r="E14" s="14"/>
      <c r="F14" s="14"/>
      <c r="G14" s="14"/>
      <c r="H14" s="14"/>
      <c r="I14" s="14"/>
      <c r="J14" s="14"/>
      <c r="K14" s="14"/>
      <c r="L14" s="18"/>
      <c r="M14" s="18"/>
      <c r="N14" s="14"/>
      <c r="O14" s="18"/>
      <c r="P14" s="15"/>
      <c r="Q14" s="15"/>
      <c r="R14" s="14"/>
      <c r="S14" s="14"/>
    </row>
    <row r="15" spans="1:19" x14ac:dyDescent="0.35">
      <c r="A15" s="16">
        <v>7</v>
      </c>
      <c r="B15" s="22" t="s">
        <v>31</v>
      </c>
      <c r="C15" s="17">
        <v>11</v>
      </c>
      <c r="D15" s="18">
        <v>2297495.29</v>
      </c>
      <c r="E15" s="15">
        <v>1246369.54</v>
      </c>
      <c r="F15" s="19">
        <f>SUM(C15:E15)</f>
        <v>3543875.83</v>
      </c>
      <c r="G15" s="15">
        <v>11642.25</v>
      </c>
      <c r="H15" s="15">
        <v>1775292.84</v>
      </c>
      <c r="I15" s="18">
        <v>1183560.7</v>
      </c>
      <c r="J15" s="15">
        <f>SUM(G15:I15)</f>
        <v>2970495.79</v>
      </c>
      <c r="K15" s="18">
        <v>697664</v>
      </c>
      <c r="L15" s="18">
        <v>2679612.86</v>
      </c>
      <c r="M15" s="18"/>
      <c r="N15" s="19">
        <f>SUM(K15:M15)</f>
        <v>3377276.86</v>
      </c>
      <c r="O15" s="18">
        <v>2592976.25</v>
      </c>
      <c r="P15" s="15">
        <v>1261180.23</v>
      </c>
      <c r="Q15" s="15">
        <v>1448001.28</v>
      </c>
      <c r="R15" s="19">
        <f>SUM(O15:Q15)</f>
        <v>5302157.76</v>
      </c>
      <c r="S15" s="19">
        <f>F15+J15+N15+R15</f>
        <v>15193806.24</v>
      </c>
    </row>
    <row r="16" spans="1:19" x14ac:dyDescent="0.35">
      <c r="A16" s="16">
        <v>8</v>
      </c>
      <c r="B16" s="22" t="s">
        <v>32</v>
      </c>
      <c r="C16" s="17"/>
      <c r="D16" s="17">
        <v>1460990</v>
      </c>
      <c r="E16" s="20">
        <v>1460990</v>
      </c>
      <c r="F16" s="21">
        <f>SUM(C16:E16)</f>
        <v>2921980</v>
      </c>
      <c r="G16" s="14">
        <v>0</v>
      </c>
      <c r="H16" s="14">
        <v>0</v>
      </c>
      <c r="I16" s="14">
        <v>0</v>
      </c>
      <c r="J16" s="14"/>
      <c r="K16" s="14">
        <v>0</v>
      </c>
      <c r="L16" s="18">
        <v>174900</v>
      </c>
      <c r="M16" s="18"/>
      <c r="N16" s="14">
        <f>SUM(K16:M16)</f>
        <v>174900</v>
      </c>
      <c r="O16" s="18">
        <v>2395535</v>
      </c>
      <c r="P16" s="15">
        <v>77242</v>
      </c>
      <c r="Q16" s="15">
        <v>122757</v>
      </c>
      <c r="R16" s="19">
        <f>SUM(O16:Q16)</f>
        <v>2595534</v>
      </c>
      <c r="S16" s="19">
        <f>F16+N16+R16</f>
        <v>5692414</v>
      </c>
    </row>
    <row r="17" spans="1:19" x14ac:dyDescent="0.35">
      <c r="A17" s="16">
        <v>9</v>
      </c>
      <c r="B17" s="22" t="s">
        <v>33</v>
      </c>
      <c r="C17" s="17"/>
      <c r="D17" s="17">
        <v>2761473</v>
      </c>
      <c r="E17" s="20">
        <v>1533540</v>
      </c>
      <c r="F17" s="21">
        <f>SUM(C17:E17)</f>
        <v>4295013</v>
      </c>
      <c r="G17" s="20">
        <v>971531</v>
      </c>
      <c r="H17" s="14">
        <v>0</v>
      </c>
      <c r="I17" s="14">
        <v>0</v>
      </c>
      <c r="J17" s="20">
        <f>SUM(G17:I17)</f>
        <v>971531</v>
      </c>
      <c r="K17" s="18">
        <v>2514067</v>
      </c>
      <c r="L17" s="18">
        <v>1200720</v>
      </c>
      <c r="M17" s="18"/>
      <c r="N17" s="19">
        <f>SUM(K17:M17)</f>
        <v>3714787</v>
      </c>
      <c r="O17" s="18">
        <v>1801080</v>
      </c>
      <c r="P17" s="15"/>
      <c r="Q17" s="15"/>
      <c r="R17" s="19">
        <f>SUM(O17:Q17)</f>
        <v>1801080</v>
      </c>
      <c r="S17" s="19">
        <f>F17+J17+N17+R17</f>
        <v>10782411</v>
      </c>
    </row>
    <row r="18" spans="1:19" x14ac:dyDescent="0.35">
      <c r="A18" s="12"/>
      <c r="B18" s="23" t="s">
        <v>34</v>
      </c>
      <c r="C18" s="24">
        <f>SUM(C10:C17)</f>
        <v>16319</v>
      </c>
      <c r="D18" s="25">
        <f>SUM(D8:D17)</f>
        <v>6537298.29</v>
      </c>
      <c r="E18" s="26">
        <f>SUM(E10:E17)</f>
        <v>4253419.54</v>
      </c>
      <c r="F18" s="24">
        <f>SUM(F10:F17)</f>
        <v>10807036.83</v>
      </c>
      <c r="G18" s="25">
        <f>SUM(G9:G17)</f>
        <v>1005716.68</v>
      </c>
      <c r="H18" s="27">
        <f>SUM(H9:H17)</f>
        <v>1807472.25</v>
      </c>
      <c r="I18" s="25">
        <f>SUM(I9:I17)</f>
        <v>1247094.43</v>
      </c>
      <c r="J18" s="28">
        <f>SUM(G18:I18)</f>
        <v>4060283.3600000003</v>
      </c>
      <c r="K18" s="28">
        <f>SUM(K9:K17)</f>
        <v>3236330</v>
      </c>
      <c r="L18" s="25">
        <f>SUM(L9:L17)</f>
        <v>4078593.4499999997</v>
      </c>
      <c r="M18" s="25">
        <f>SUM(M9:M17)</f>
        <v>12874.24</v>
      </c>
      <c r="N18" s="28">
        <f>SUM(K18:M18)</f>
        <v>7327797.6899999995</v>
      </c>
      <c r="O18" s="25">
        <f>SUM(O9:O17)</f>
        <v>6803744.1500000004</v>
      </c>
      <c r="P18" s="15">
        <f>SUM(P10:P17)</f>
        <v>1354232.23</v>
      </c>
      <c r="Q18" s="15">
        <f>SUM(Q9:Q17)</f>
        <v>1610861.51</v>
      </c>
      <c r="R18" s="19">
        <f>SUM(O18:Q18)</f>
        <v>9768837.8900000006</v>
      </c>
      <c r="S18" s="19">
        <f>F18+J18+N18+R18</f>
        <v>31963955.770000003</v>
      </c>
    </row>
    <row r="19" spans="1:19" x14ac:dyDescent="0.35">
      <c r="A19" s="12"/>
      <c r="B19" s="29" t="s">
        <v>35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8"/>
      <c r="N19" s="14"/>
      <c r="O19" s="18"/>
      <c r="P19" s="15"/>
      <c r="Q19" s="15"/>
      <c r="R19" s="14"/>
      <c r="S19" s="14"/>
    </row>
    <row r="20" spans="1:19" x14ac:dyDescent="0.35">
      <c r="A20" s="16">
        <v>1</v>
      </c>
      <c r="B20" s="22" t="s">
        <v>36</v>
      </c>
      <c r="C20" s="17">
        <v>153550</v>
      </c>
      <c r="D20" s="17">
        <v>892600</v>
      </c>
      <c r="E20" s="20">
        <v>842496</v>
      </c>
      <c r="F20" s="21">
        <f t="shared" ref="F20:F27" si="0">SUM(C20:E20)</f>
        <v>1888646</v>
      </c>
      <c r="G20" s="20">
        <v>462698</v>
      </c>
      <c r="H20" s="20">
        <v>457698</v>
      </c>
      <c r="I20" s="17">
        <v>545348</v>
      </c>
      <c r="J20" s="20">
        <f t="shared" ref="J20:J25" si="1">SUM(G20:I20)</f>
        <v>1465744</v>
      </c>
      <c r="K20" s="18">
        <v>459198</v>
      </c>
      <c r="L20" s="18">
        <v>453998</v>
      </c>
      <c r="M20" s="18">
        <v>453198</v>
      </c>
      <c r="N20" s="19">
        <f t="shared" ref="N20:N28" si="2">SUM(K20:M20)</f>
        <v>1366394</v>
      </c>
      <c r="O20" s="18">
        <v>451598</v>
      </c>
      <c r="P20" s="15">
        <v>453198</v>
      </c>
      <c r="Q20" s="15">
        <v>587096</v>
      </c>
      <c r="R20" s="19">
        <f t="shared" ref="R20:R26" si="3">SUM(O20:Q20)</f>
        <v>1491892</v>
      </c>
      <c r="S20" s="19">
        <f t="shared" ref="S20:S26" si="4">F20+J20+N20+R20</f>
        <v>6212676</v>
      </c>
    </row>
    <row r="21" spans="1:19" x14ac:dyDescent="0.35">
      <c r="A21" s="16">
        <v>2</v>
      </c>
      <c r="B21" s="22" t="s">
        <v>37</v>
      </c>
      <c r="C21" s="17">
        <v>135060</v>
      </c>
      <c r="D21" s="17">
        <v>135060</v>
      </c>
      <c r="E21" s="20">
        <v>135060</v>
      </c>
      <c r="F21" s="21">
        <f t="shared" si="0"/>
        <v>405180</v>
      </c>
      <c r="G21" s="20">
        <v>135060</v>
      </c>
      <c r="H21" s="20">
        <v>135060</v>
      </c>
      <c r="I21" s="17">
        <v>135060</v>
      </c>
      <c r="J21" s="20">
        <f t="shared" si="1"/>
        <v>405180</v>
      </c>
      <c r="K21" s="18">
        <v>135060</v>
      </c>
      <c r="L21" s="18">
        <v>135060</v>
      </c>
      <c r="M21" s="18">
        <v>135060</v>
      </c>
      <c r="N21" s="19">
        <f t="shared" si="2"/>
        <v>405180</v>
      </c>
      <c r="O21" s="18">
        <v>135060</v>
      </c>
      <c r="P21" s="15">
        <v>135060</v>
      </c>
      <c r="Q21" s="15">
        <v>135060</v>
      </c>
      <c r="R21" s="19">
        <f t="shared" si="3"/>
        <v>405180</v>
      </c>
      <c r="S21" s="19">
        <f t="shared" si="4"/>
        <v>1620720</v>
      </c>
    </row>
    <row r="22" spans="1:19" x14ac:dyDescent="0.35">
      <c r="A22" s="16">
        <v>3</v>
      </c>
      <c r="B22" s="22" t="s">
        <v>38</v>
      </c>
      <c r="C22" s="17">
        <v>402660</v>
      </c>
      <c r="D22" s="17">
        <v>880610</v>
      </c>
      <c r="E22" s="20">
        <v>641635</v>
      </c>
      <c r="F22" s="21">
        <f t="shared" si="0"/>
        <v>1924905</v>
      </c>
      <c r="G22" s="20">
        <v>678475</v>
      </c>
      <c r="H22" s="20">
        <v>659260</v>
      </c>
      <c r="I22" s="17">
        <v>659260</v>
      </c>
      <c r="J22" s="20">
        <f t="shared" si="1"/>
        <v>1996995</v>
      </c>
      <c r="K22" s="18">
        <v>659260</v>
      </c>
      <c r="L22" s="18">
        <v>659260</v>
      </c>
      <c r="M22" s="18">
        <v>681910</v>
      </c>
      <c r="N22" s="19">
        <f t="shared" si="2"/>
        <v>2000430</v>
      </c>
      <c r="O22" s="18">
        <v>666810</v>
      </c>
      <c r="P22" s="15">
        <v>666810</v>
      </c>
      <c r="Q22" s="15">
        <v>719310</v>
      </c>
      <c r="R22" s="19">
        <f t="shared" si="3"/>
        <v>2052930</v>
      </c>
      <c r="S22" s="19">
        <f t="shared" si="4"/>
        <v>7975260</v>
      </c>
    </row>
    <row r="23" spans="1:19" x14ac:dyDescent="0.35">
      <c r="A23" s="16">
        <v>4</v>
      </c>
      <c r="B23" s="22" t="s">
        <v>39</v>
      </c>
      <c r="C23" s="17">
        <v>6500</v>
      </c>
      <c r="D23" s="18">
        <v>49401.75</v>
      </c>
      <c r="E23" s="20">
        <v>24500</v>
      </c>
      <c r="F23" s="21">
        <f t="shared" si="0"/>
        <v>80401.75</v>
      </c>
      <c r="G23" s="20">
        <v>55278</v>
      </c>
      <c r="H23" s="15">
        <v>30028.25</v>
      </c>
      <c r="I23" s="30">
        <v>51528.25</v>
      </c>
      <c r="J23" s="20">
        <f t="shared" si="1"/>
        <v>136834.5</v>
      </c>
      <c r="K23" s="18">
        <v>25000</v>
      </c>
      <c r="L23" s="18">
        <v>33528.25</v>
      </c>
      <c r="M23" s="18">
        <v>28500</v>
      </c>
      <c r="N23" s="19">
        <f t="shared" si="2"/>
        <v>87028.25</v>
      </c>
      <c r="O23" s="18">
        <v>31171.75</v>
      </c>
      <c r="P23" s="15">
        <v>41350</v>
      </c>
      <c r="Q23" s="15">
        <v>68671.75</v>
      </c>
      <c r="R23" s="19">
        <f t="shared" si="3"/>
        <v>141193.5</v>
      </c>
      <c r="S23" s="19">
        <f t="shared" si="4"/>
        <v>445458</v>
      </c>
    </row>
    <row r="24" spans="1:19" x14ac:dyDescent="0.35">
      <c r="A24" s="16">
        <v>5</v>
      </c>
      <c r="B24" s="22" t="s">
        <v>40</v>
      </c>
      <c r="C24" s="17">
        <v>46700</v>
      </c>
      <c r="D24" s="17">
        <v>320921</v>
      </c>
      <c r="E24" s="20">
        <v>293120</v>
      </c>
      <c r="F24" s="21">
        <f t="shared" si="0"/>
        <v>660741</v>
      </c>
      <c r="G24" s="20">
        <v>199265</v>
      </c>
      <c r="H24" s="20">
        <v>226976</v>
      </c>
      <c r="I24" s="30">
        <v>172097.02</v>
      </c>
      <c r="J24" s="20">
        <f t="shared" si="1"/>
        <v>598338.02</v>
      </c>
      <c r="K24" s="18">
        <v>513681</v>
      </c>
      <c r="L24" s="18">
        <v>672901</v>
      </c>
      <c r="M24" s="18">
        <v>159307</v>
      </c>
      <c r="N24" s="19">
        <f t="shared" si="2"/>
        <v>1345889</v>
      </c>
      <c r="O24" s="18">
        <v>345031</v>
      </c>
      <c r="P24" s="15">
        <v>273660</v>
      </c>
      <c r="Q24" s="15">
        <v>266895</v>
      </c>
      <c r="R24" s="19">
        <f t="shared" si="3"/>
        <v>885586</v>
      </c>
      <c r="S24" s="19">
        <f t="shared" si="4"/>
        <v>3490554.02</v>
      </c>
    </row>
    <row r="25" spans="1:19" x14ac:dyDescent="0.35">
      <c r="A25" s="16">
        <v>6</v>
      </c>
      <c r="B25" s="22" t="s">
        <v>41</v>
      </c>
      <c r="C25" s="17">
        <v>5600</v>
      </c>
      <c r="D25" s="14"/>
      <c r="E25" s="20">
        <v>18690</v>
      </c>
      <c r="F25" s="21">
        <f t="shared" si="0"/>
        <v>24290</v>
      </c>
      <c r="G25" s="20">
        <v>12931</v>
      </c>
      <c r="H25" s="20">
        <v>36630</v>
      </c>
      <c r="I25" s="30">
        <v>247687.34</v>
      </c>
      <c r="J25" s="20">
        <f t="shared" si="1"/>
        <v>297248.33999999997</v>
      </c>
      <c r="K25" s="18">
        <v>338742.48</v>
      </c>
      <c r="L25" s="18">
        <v>33380</v>
      </c>
      <c r="M25" s="18">
        <v>9276</v>
      </c>
      <c r="N25" s="19">
        <f t="shared" si="2"/>
        <v>381398.48</v>
      </c>
      <c r="O25" s="18">
        <v>23730</v>
      </c>
      <c r="P25" s="15">
        <v>9740</v>
      </c>
      <c r="Q25" s="15">
        <v>510425.28</v>
      </c>
      <c r="R25" s="19">
        <f t="shared" si="3"/>
        <v>543895.28</v>
      </c>
      <c r="S25" s="19">
        <f t="shared" si="4"/>
        <v>1246832.1000000001</v>
      </c>
    </row>
    <row r="26" spans="1:19" x14ac:dyDescent="0.35">
      <c r="A26" s="16">
        <v>7</v>
      </c>
      <c r="B26" s="22" t="s">
        <v>42</v>
      </c>
      <c r="C26" s="30">
        <v>21257.3</v>
      </c>
      <c r="D26" s="18">
        <v>72733.100000000006</v>
      </c>
      <c r="E26" s="15">
        <v>32991.56</v>
      </c>
      <c r="F26" s="21">
        <f t="shared" si="0"/>
        <v>126981.96</v>
      </c>
      <c r="G26" s="14"/>
      <c r="H26" s="15">
        <v>56266.71</v>
      </c>
      <c r="I26" s="30">
        <v>29740.3</v>
      </c>
      <c r="J26" s="15">
        <f>SUM(H26:I26)</f>
        <v>86007.01</v>
      </c>
      <c r="K26" s="18">
        <v>22785.23</v>
      </c>
      <c r="L26" s="18">
        <v>33788.129999999997</v>
      </c>
      <c r="M26" s="18">
        <v>25664.18</v>
      </c>
      <c r="N26" s="19">
        <f t="shared" si="2"/>
        <v>82237.540000000008</v>
      </c>
      <c r="O26" s="18">
        <v>94211.05</v>
      </c>
      <c r="P26" s="15">
        <v>25820.35</v>
      </c>
      <c r="Q26" s="15">
        <v>99891.85</v>
      </c>
      <c r="R26" s="19">
        <f t="shared" si="3"/>
        <v>219923.25</v>
      </c>
      <c r="S26" s="19">
        <f t="shared" si="4"/>
        <v>515149.76</v>
      </c>
    </row>
    <row r="27" spans="1:19" x14ac:dyDescent="0.35">
      <c r="A27" s="16">
        <v>8</v>
      </c>
      <c r="B27" s="22" t="s">
        <v>43</v>
      </c>
      <c r="C27" s="17"/>
      <c r="D27" s="14"/>
      <c r="E27" s="20">
        <v>98100</v>
      </c>
      <c r="F27" s="21">
        <f t="shared" si="0"/>
        <v>98100</v>
      </c>
      <c r="G27" s="14"/>
      <c r="H27" s="14"/>
      <c r="I27" s="17">
        <v>41600</v>
      </c>
      <c r="J27" s="21">
        <f>SUM(I27)</f>
        <v>41600</v>
      </c>
      <c r="K27" s="18">
        <v>134250</v>
      </c>
      <c r="L27" s="18"/>
      <c r="M27" s="18"/>
      <c r="N27" s="19">
        <f t="shared" si="2"/>
        <v>134250</v>
      </c>
      <c r="O27" s="18"/>
      <c r="P27" s="15"/>
      <c r="Q27" s="15"/>
      <c r="R27" s="14"/>
      <c r="S27" s="19">
        <f>F27+J27+N27</f>
        <v>273950</v>
      </c>
    </row>
    <row r="28" spans="1:19" x14ac:dyDescent="0.35">
      <c r="A28" s="16">
        <v>9</v>
      </c>
      <c r="B28" s="22" t="s">
        <v>44</v>
      </c>
      <c r="C28" s="17"/>
      <c r="D28" s="14"/>
      <c r="E28" s="14"/>
      <c r="F28" s="14"/>
      <c r="G28" s="14"/>
      <c r="H28" s="14"/>
      <c r="I28" s="14"/>
      <c r="J28" s="14"/>
      <c r="K28" s="18">
        <v>420000</v>
      </c>
      <c r="L28" s="18">
        <v>1200720</v>
      </c>
      <c r="M28" s="18">
        <v>437200</v>
      </c>
      <c r="N28" s="19">
        <f t="shared" si="2"/>
        <v>2057920</v>
      </c>
      <c r="O28" s="18">
        <v>1801080</v>
      </c>
      <c r="P28" s="15">
        <v>1909500</v>
      </c>
      <c r="Q28" s="15">
        <v>617000</v>
      </c>
      <c r="R28" s="19">
        <f>SUM(O28:Q28)</f>
        <v>4327580</v>
      </c>
      <c r="S28" s="19">
        <f>N28+R28</f>
        <v>6385500</v>
      </c>
    </row>
    <row r="29" spans="1:19" x14ac:dyDescent="0.35">
      <c r="A29" s="16">
        <v>10</v>
      </c>
      <c r="B29" s="22" t="s">
        <v>45</v>
      </c>
      <c r="C29" s="17">
        <v>765500</v>
      </c>
      <c r="D29" s="17">
        <v>2940000</v>
      </c>
      <c r="E29" s="14">
        <v>38214.589999999997</v>
      </c>
      <c r="F29" s="21">
        <f>SUM(C29:E29)</f>
        <v>3743714.59</v>
      </c>
      <c r="G29" s="14"/>
      <c r="H29" s="14"/>
      <c r="I29" s="14"/>
      <c r="J29" s="14"/>
      <c r="K29" s="18">
        <v>0</v>
      </c>
      <c r="L29" s="18"/>
      <c r="M29" s="18"/>
      <c r="N29" s="14"/>
      <c r="O29" s="18"/>
      <c r="P29" s="15">
        <v>0</v>
      </c>
      <c r="Q29" s="15"/>
      <c r="R29" s="14"/>
      <c r="S29" s="21">
        <f>F29</f>
        <v>3743714.59</v>
      </c>
    </row>
    <row r="30" spans="1:19" x14ac:dyDescent="0.35">
      <c r="A30" s="16">
        <v>11</v>
      </c>
      <c r="B30" s="22" t="s">
        <v>46</v>
      </c>
      <c r="C30" s="17"/>
      <c r="D30" s="17">
        <v>398000</v>
      </c>
      <c r="E30" s="14"/>
      <c r="F30" s="21">
        <f>SUM(C30:E30)</f>
        <v>398000</v>
      </c>
      <c r="G30" s="14"/>
      <c r="H30" s="20">
        <v>396000</v>
      </c>
      <c r="I30" s="14">
        <v>841</v>
      </c>
      <c r="J30" s="20">
        <f>SUM(H30:I30)</f>
        <v>396841</v>
      </c>
      <c r="K30" s="18">
        <v>0</v>
      </c>
      <c r="L30" s="18">
        <v>378000</v>
      </c>
      <c r="M30" s="18">
        <v>100000</v>
      </c>
      <c r="N30" s="19">
        <f>SUM(K30:M30)</f>
        <v>478000</v>
      </c>
      <c r="O30" s="18"/>
      <c r="P30" s="15">
        <v>366520</v>
      </c>
      <c r="Q30" s="15">
        <v>7480</v>
      </c>
      <c r="R30" s="19">
        <f>SUM(O30:Q30)</f>
        <v>374000</v>
      </c>
      <c r="S30" s="19">
        <f>F30+J30+N30+R30</f>
        <v>1646841</v>
      </c>
    </row>
    <row r="31" spans="1:19" x14ac:dyDescent="0.35">
      <c r="A31" s="12"/>
      <c r="B31" s="23" t="s">
        <v>47</v>
      </c>
      <c r="C31" s="31">
        <f t="shared" ref="C31:H31" si="5">SUM(C20:C30)</f>
        <v>1536827.3</v>
      </c>
      <c r="D31" s="24">
        <f t="shared" si="5"/>
        <v>5689325.8499999996</v>
      </c>
      <c r="E31" s="26">
        <f t="shared" si="5"/>
        <v>2124807.15</v>
      </c>
      <c r="F31" s="24">
        <f t="shared" si="5"/>
        <v>9350960.3000000007</v>
      </c>
      <c r="G31" s="26">
        <f t="shared" si="5"/>
        <v>1543707</v>
      </c>
      <c r="H31" s="26">
        <f t="shared" si="5"/>
        <v>1997918.96</v>
      </c>
      <c r="I31" s="24">
        <f>SUM(I20:I30)</f>
        <v>1883161.9100000001</v>
      </c>
      <c r="J31" s="26">
        <f>SUM(G31:I31)</f>
        <v>5424787.8700000001</v>
      </c>
      <c r="K31" s="25">
        <f t="shared" ref="K31:P31" si="6">SUM(K20:K30)</f>
        <v>2707976.71</v>
      </c>
      <c r="L31" s="25">
        <f t="shared" si="6"/>
        <v>3600635.38</v>
      </c>
      <c r="M31" s="25">
        <f t="shared" si="6"/>
        <v>2030115.18</v>
      </c>
      <c r="N31" s="28">
        <f t="shared" si="6"/>
        <v>8338727.2700000005</v>
      </c>
      <c r="O31" s="25">
        <f t="shared" si="6"/>
        <v>3548691.8</v>
      </c>
      <c r="P31" s="15">
        <f t="shared" si="6"/>
        <v>3881658.35</v>
      </c>
      <c r="Q31" s="15">
        <f>SUM(Q20:Q30)</f>
        <v>3011829.8800000004</v>
      </c>
      <c r="R31" s="19">
        <f>SUM(O31:Q31)</f>
        <v>10442180.030000001</v>
      </c>
      <c r="S31" s="19">
        <f>F31+J31+N31+R31</f>
        <v>33556655.469999999</v>
      </c>
    </row>
    <row r="32" spans="1:19" x14ac:dyDescent="0.35">
      <c r="A32" s="3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</sheetData>
  <mergeCells count="9">
    <mergeCell ref="A6:A7"/>
    <mergeCell ref="A2:S2"/>
    <mergeCell ref="A3:S3"/>
    <mergeCell ref="A4:S4"/>
    <mergeCell ref="C6:E6"/>
    <mergeCell ref="G6:I6"/>
    <mergeCell ref="K6:M6"/>
    <mergeCell ref="O6:Q6"/>
    <mergeCell ref="B6:B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NARACOPY</dc:creator>
  <cp:lastModifiedBy>Windows User</cp:lastModifiedBy>
  <cp:lastPrinted>2018-01-08T07:36:14Z</cp:lastPrinted>
  <dcterms:created xsi:type="dcterms:W3CDTF">2017-11-07T06:54:37Z</dcterms:created>
  <dcterms:modified xsi:type="dcterms:W3CDTF">2018-11-22T07:52:58Z</dcterms:modified>
</cp:coreProperties>
</file>